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17C1-KML1" sheetId="13" r:id="rId1"/>
  </sheets>
  <definedNames>
    <definedName name="_xlnm.Print_Titles" localSheetId="0">'17C1-KML1'!$10:$11</definedName>
  </definedNames>
  <calcPr calcId="144525"/>
</workbook>
</file>

<file path=xl/calcChain.xml><?xml version="1.0" encoding="utf-8"?>
<calcChain xmlns="http://schemas.openxmlformats.org/spreadsheetml/2006/main">
  <c r="F12" i="13" l="1"/>
  <c r="F50" i="13"/>
  <c r="F13" i="13" l="1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1" i="13"/>
  <c r="F52" i="13"/>
  <c r="F53" i="13"/>
  <c r="F54" i="13"/>
  <c r="F34" i="13"/>
  <c r="E62" i="13"/>
  <c r="F62" i="13" s="1"/>
  <c r="E60" i="13"/>
  <c r="H34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E61" i="13" l="1"/>
  <c r="E58" i="13"/>
  <c r="E59" i="13"/>
  <c r="G63" i="13"/>
  <c r="H63" i="13" s="1"/>
  <c r="G58" i="13"/>
  <c r="G60" i="13"/>
  <c r="G62" i="13"/>
  <c r="E63" i="13"/>
  <c r="F63" i="13" s="1"/>
  <c r="G59" i="13"/>
  <c r="H59" i="13" s="1"/>
  <c r="G61" i="13"/>
  <c r="F59" i="13"/>
  <c r="F58" i="13"/>
  <c r="F60" i="13" l="1"/>
  <c r="H61" i="13"/>
  <c r="H58" i="13"/>
  <c r="H62" i="13"/>
  <c r="H60" i="13"/>
  <c r="F61" i="13"/>
</calcChain>
</file>

<file path=xl/sharedStrings.xml><?xml version="1.0" encoding="utf-8"?>
<sst xmlns="http://schemas.openxmlformats.org/spreadsheetml/2006/main" count="173" uniqueCount="150">
  <si>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</si>
  <si>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</si>
  <si>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</si>
  <si>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</si>
  <si>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</si>
  <si>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</si>
  <si>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</si>
  <si>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</si>
  <si>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</si>
  <si>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</si>
  <si>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</si>
  <si>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</si>
  <si>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</si>
  <si>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</si>
  <si>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</si>
  <si>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</si>
  <si>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</si>
  <si>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</si>
  <si>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</si>
  <si>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</si>
  <si>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</si>
  <si>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</si>
  <si>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</si>
  <si>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</si>
  <si>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Không xếp loại</t>
  </si>
  <si>
    <t>Bình</t>
  </si>
  <si>
    <t>Điền</t>
  </si>
  <si>
    <t>Nguyễn Tấn</t>
  </si>
  <si>
    <t>Duy</t>
  </si>
  <si>
    <t>Nguyễn Minh</t>
  </si>
  <si>
    <t>Nguyễn Văn</t>
  </si>
  <si>
    <t>Hùng</t>
  </si>
  <si>
    <t>Trần Văn</t>
  </si>
  <si>
    <t>Huy</t>
  </si>
  <si>
    <t>Kiệt</t>
  </si>
  <si>
    <t>Lợi</t>
  </si>
  <si>
    <t>Minh</t>
  </si>
  <si>
    <t>Phi</t>
  </si>
  <si>
    <t>Quang</t>
  </si>
  <si>
    <t>Sĩ</t>
  </si>
  <si>
    <t>Tài</t>
  </si>
  <si>
    <t>Tâm</t>
  </si>
  <si>
    <t>Thái</t>
  </si>
  <si>
    <t>Thi</t>
  </si>
  <si>
    <t>Tuấn</t>
  </si>
  <si>
    <t>Lê Anh</t>
  </si>
  <si>
    <t>Khang</t>
  </si>
  <si>
    <t>Sang</t>
  </si>
  <si>
    <t>Nguyễn Trung</t>
  </si>
  <si>
    <t>Tiền</t>
  </si>
  <si>
    <t>Trường</t>
  </si>
  <si>
    <t>Châu</t>
  </si>
  <si>
    <t>Lê Đức</t>
  </si>
  <si>
    <t>Nguyễn Duy</t>
  </si>
  <si>
    <t>Nguyễn Hồng</t>
  </si>
  <si>
    <t>Trung</t>
  </si>
  <si>
    <t>Nguyễn Chí</t>
  </si>
  <si>
    <t>Linh</t>
  </si>
  <si>
    <r>
      <t>Học kỳ: II Năm học: 2018 - 2019</t>
    </r>
    <r>
      <rPr>
        <sz val="14"/>
        <rFont val="Times New Roman"/>
        <family val="1"/>
      </rPr>
      <t xml:space="preserve"> </t>
    </r>
  </si>
  <si>
    <t>17002103</t>
  </si>
  <si>
    <t>Phạm Văn</t>
  </si>
  <si>
    <t>Bằng</t>
  </si>
  <si>
    <t>17000840</t>
  </si>
  <si>
    <t>Ngô Tấn</t>
  </si>
  <si>
    <t>17003178</t>
  </si>
  <si>
    <t>17002194</t>
  </si>
  <si>
    <t>Đặng Đình</t>
  </si>
  <si>
    <t>Cường</t>
  </si>
  <si>
    <t>17003456</t>
  </si>
  <si>
    <t>17002830</t>
  </si>
  <si>
    <t>Vũ Trần</t>
  </si>
  <si>
    <t>Độ</t>
  </si>
  <si>
    <t>17001233</t>
  </si>
  <si>
    <t>Võ Hoàng</t>
  </si>
  <si>
    <t>17001228</t>
  </si>
  <si>
    <t>Nguyễn Sỹ</t>
  </si>
  <si>
    <t>17001849</t>
  </si>
  <si>
    <t>Nguyễn Đình</t>
  </si>
  <si>
    <t>17003469</t>
  </si>
  <si>
    <t>Phạm Thanh</t>
  </si>
  <si>
    <t>Huyền</t>
  </si>
  <si>
    <t>17002704</t>
  </si>
  <si>
    <t>Lương Tuấn</t>
  </si>
  <si>
    <t>17002199</t>
  </si>
  <si>
    <t>Khương</t>
  </si>
  <si>
    <t>17002774</t>
  </si>
  <si>
    <t>17001760</t>
  </si>
  <si>
    <t>17003153</t>
  </si>
  <si>
    <t>Lại Cao</t>
  </si>
  <si>
    <t>17003774</t>
  </si>
  <si>
    <t>Hoàng Nguyễn Đình</t>
  </si>
  <si>
    <t>Lộc</t>
  </si>
  <si>
    <t>17003152</t>
  </si>
  <si>
    <t>17002399</t>
  </si>
  <si>
    <t>17002780</t>
  </si>
  <si>
    <t>Trần Tấn</t>
  </si>
  <si>
    <t>17003440</t>
  </si>
  <si>
    <t>Luân</t>
  </si>
  <si>
    <t>17001289</t>
  </si>
  <si>
    <t>Huỳnh Quang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</si>
  <si>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</si>
  <si>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</si>
  <si>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</si>
  <si>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</si>
  <si>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</si>
  <si>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</si>
  <si>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</si>
  <si>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</si>
  <si>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</si>
  <si>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17003027</t>
  </si>
  <si>
    <t>Phạm Quốc</t>
  </si>
  <si>
    <t>17002817</t>
  </si>
  <si>
    <t>Phạm Minh</t>
  </si>
  <si>
    <t>17003209</t>
  </si>
  <si>
    <t>Phan Phú</t>
  </si>
  <si>
    <t>17002742</t>
  </si>
  <si>
    <t>Đặng Văn</t>
  </si>
  <si>
    <t>17002781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</si>
  <si>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</si>
  <si>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</si>
  <si>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</si>
  <si>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</si>
  <si>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</si>
  <si>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</si>
  <si>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</si>
  <si>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</si>
  <si>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</si>
  <si>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</si>
  <si>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</si>
  <si>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</si>
  <si>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</si>
  <si>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</si>
  <si>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</si>
  <si>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17001232</t>
  </si>
  <si>
    <t>17003112</t>
  </si>
  <si>
    <t>Ngô Đan</t>
  </si>
  <si>
    <t>17001219</t>
  </si>
  <si>
    <t>Võ Minh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</si>
  <si>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</si>
  <si>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</si>
  <si>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</si>
  <si>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</si>
  <si>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</si>
  <si>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</si>
  <si>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</si>
  <si>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</si>
  <si>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Nghỉ từ ngày 18/02/2019 đến nay</t>
  </si>
  <si>
    <t>Nghỉ từ ngày 17/4/2019 đến nay</t>
  </si>
  <si>
    <t>Lớp:  17C1-KML1    Sĩ số:  43  Khoa: Nhiệt Lạnh</t>
  </si>
  <si>
    <t>TP. Hồ Chí Minh, ngày      tháng  7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</si>
</sst>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left" vertical="center"/>
    </xf>
    <xf numFmtId="4" fontId="16" fillId="2" borderId="2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7"/>
  <sheetViews>
    <sheetView tabSelected="1" view="pageBreakPreview" zoomScaleNormal="100" workbookViewId="0">
      <selection activeCell="D71" sqref="D71:G7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9.6640625" style="1" customWidth="1"/>
    <col min="6" max="6" width="10.5" style="1" customWidth="1"/>
    <col min="7" max="7" width="9.6640625" style="1" customWidth="1"/>
    <col min="8" max="8" width="10.832031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47" t="s">
        <v>21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9" t="s">
        <v>22</v>
      </c>
      <c r="B3" s="49"/>
      <c r="C3" s="49"/>
      <c r="D3" s="49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9" t="s">
        <v>23</v>
      </c>
      <c r="B4" s="49"/>
      <c r="C4" s="49"/>
      <c r="D4" s="49"/>
      <c r="E4" s="49"/>
      <c r="F4" s="49"/>
      <c r="G4" s="49"/>
      <c r="H4" s="49"/>
      <c r="I4" s="4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1"/>
      <c r="B5" s="51"/>
      <c r="C5" s="51"/>
      <c r="D5" s="5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2" t="s">
        <v>3</v>
      </c>
      <c r="B6" s="52"/>
      <c r="C6" s="52"/>
      <c r="D6" s="52"/>
      <c r="E6" s="52"/>
      <c r="F6" s="52"/>
      <c r="G6" s="52"/>
      <c r="H6" s="52"/>
      <c r="I6" s="5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2" t="s">
        <v>58</v>
      </c>
      <c r="B7" s="52"/>
      <c r="C7" s="52"/>
      <c r="D7" s="52"/>
      <c r="E7" s="52"/>
      <c r="F7" s="52"/>
      <c r="G7" s="52"/>
      <c r="H7" s="52"/>
      <c r="I7" s="5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3" t="s">
        <v>148</v>
      </c>
      <c r="B8" s="53"/>
      <c r="C8" s="53"/>
      <c r="D8" s="53"/>
      <c r="E8" s="53"/>
      <c r="F8" s="53"/>
      <c r="G8" s="53"/>
      <c r="H8" s="53"/>
      <c r="I8" s="5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1" customFormat="1" ht="20.100000000000001" customHeight="1" x14ac:dyDescent="0.2">
      <c r="A10" s="54" t="s">
        <v>4</v>
      </c>
      <c r="B10" s="26"/>
      <c r="C10" s="56" t="s">
        <v>5</v>
      </c>
      <c r="D10" s="57"/>
      <c r="E10" s="60" t="s">
        <v>6</v>
      </c>
      <c r="F10" s="61"/>
      <c r="G10" s="60" t="s">
        <v>7</v>
      </c>
      <c r="H10" s="61"/>
      <c r="I10" s="62" t="s">
        <v>8</v>
      </c>
    </row>
    <row r="11" spans="1:20" s="11" customFormat="1" ht="30" customHeight="1" x14ac:dyDescent="0.2">
      <c r="A11" s="55"/>
      <c r="B11" s="25"/>
      <c r="C11" s="58"/>
      <c r="D11" s="59"/>
      <c r="E11" s="12" t="s">
        <v>9</v>
      </c>
      <c r="F11" s="12" t="s">
        <v>10</v>
      </c>
      <c r="G11" s="12" t="s">
        <v>9</v>
      </c>
      <c r="H11" s="12" t="s">
        <v>10</v>
      </c>
      <c r="I11" s="55"/>
    </row>
    <row r="12" spans="1:20" s="11" customFormat="1" ht="20.100000000000001" customHeight="1" x14ac:dyDescent="0.2">
      <c r="A12" s="13">
        <v>1</v>
      </c>
      <c r="B12" s="27" t="s">
        <v>59</v>
      </c>
      <c r="C12" s="39" t="s">
        <v>60</v>
      </c>
      <c r="D12" s="40" t="s">
        <v>61</v>
      </c>
      <c r="E12" s="33"/>
      <c r="F12" s="31" t="str">
        <f>IF(AND(E12&gt;89),"XS",IF(AND(E12&gt;79),"Tốt",IF(AND(E12&gt;69),"Khá",IF(AND(E12&gt;49),"TB","Yếu"))))</f>
        <v>Yếu</v>
      </c>
      <c r="G12" s="33"/>
      <c r="H12" s="29" t="str">
        <f>IF(AND(G12&gt;89),"XS",IF(AND(G12&gt;79),"Tốt",IF(AND(G12&gt;69),"Khá",IF(AND(G12&gt;49),"TB","Yếu "))))</f>
        <v xml:space="preserve">Yếu </v>
      </c>
      <c r="I12" s="28" t="s">
        <v>146</v>
      </c>
    </row>
    <row r="13" spans="1:20" s="11" customFormat="1" ht="20.100000000000001" customHeight="1" x14ac:dyDescent="0.2">
      <c r="A13" s="13">
        <v>2</v>
      </c>
      <c r="B13" s="27" t="s">
        <v>62</v>
      </c>
      <c r="C13" s="41" t="s">
        <v>63</v>
      </c>
      <c r="D13" s="42" t="s">
        <v>25</v>
      </c>
      <c r="E13" s="33"/>
      <c r="F13" s="31" t="str">
        <f t="shared" ref="F13:F54" si="0">IF(AND(E13&gt;89),"XS",IF(AND(E13&gt;79),"Tốt",IF(AND(E13&gt;69),"Khá",IF(AND(E13&gt;49),"TB","Yếu"))))</f>
        <v>Yếu</v>
      </c>
      <c r="G13" s="33"/>
      <c r="H13" s="29" t="str">
        <f t="shared" ref="H13:H54" si="1">IF(AND(G13&gt;89),"XS",IF(AND(G13&gt;79),"Tốt",IF(AND(G13&gt;69),"Khá",IF(AND(G13&gt;49),"TB","Yếu "))))</f>
        <v xml:space="preserve">Yếu </v>
      </c>
      <c r="I13" s="14"/>
    </row>
    <row r="14" spans="1:20" s="11" customFormat="1" ht="20.100000000000001" customHeight="1" x14ac:dyDescent="0.2">
      <c r="A14" s="13">
        <v>3</v>
      </c>
      <c r="B14" s="27" t="s">
        <v>64</v>
      </c>
      <c r="C14" s="41" t="s">
        <v>30</v>
      </c>
      <c r="D14" s="42" t="s">
        <v>51</v>
      </c>
      <c r="E14" s="33"/>
      <c r="F14" s="31" t="str">
        <f t="shared" si="0"/>
        <v>Yếu</v>
      </c>
      <c r="G14" s="33"/>
      <c r="H14" s="29" t="str">
        <f t="shared" si="1"/>
        <v xml:space="preserve">Yếu </v>
      </c>
      <c r="I14" s="14"/>
    </row>
    <row r="15" spans="1:20" s="11" customFormat="1" ht="20.100000000000001" customHeight="1" x14ac:dyDescent="0.2">
      <c r="A15" s="13">
        <v>4</v>
      </c>
      <c r="B15" s="27" t="s">
        <v>65</v>
      </c>
      <c r="C15" s="41" t="s">
        <v>66</v>
      </c>
      <c r="D15" s="42" t="s">
        <v>67</v>
      </c>
      <c r="E15" s="33"/>
      <c r="F15" s="31" t="str">
        <f t="shared" si="0"/>
        <v>Yếu</v>
      </c>
      <c r="G15" s="33"/>
      <c r="H15" s="29" t="str">
        <f t="shared" si="1"/>
        <v xml:space="preserve">Yếu </v>
      </c>
      <c r="I15" s="14"/>
    </row>
    <row r="16" spans="1:20" s="11" customFormat="1" ht="20.100000000000001" customHeight="1" x14ac:dyDescent="0.2">
      <c r="A16" s="13">
        <v>5</v>
      </c>
      <c r="B16" s="27" t="s">
        <v>68</v>
      </c>
      <c r="C16" s="41" t="s">
        <v>48</v>
      </c>
      <c r="D16" s="42" t="s">
        <v>26</v>
      </c>
      <c r="E16" s="33"/>
      <c r="F16" s="31" t="str">
        <f t="shared" si="0"/>
        <v>Yếu</v>
      </c>
      <c r="G16" s="33"/>
      <c r="H16" s="29" t="str">
        <f t="shared" si="1"/>
        <v xml:space="preserve">Yếu </v>
      </c>
      <c r="I16" s="28" t="s">
        <v>146</v>
      </c>
    </row>
    <row r="17" spans="1:9" s="11" customFormat="1" ht="20.100000000000001" customHeight="1" x14ac:dyDescent="0.2">
      <c r="A17" s="13">
        <v>6</v>
      </c>
      <c r="B17" s="27" t="s">
        <v>69</v>
      </c>
      <c r="C17" s="41" t="s">
        <v>70</v>
      </c>
      <c r="D17" s="42" t="s">
        <v>71</v>
      </c>
      <c r="E17" s="33"/>
      <c r="F17" s="31" t="str">
        <f t="shared" si="0"/>
        <v>Yếu</v>
      </c>
      <c r="G17" s="33"/>
      <c r="H17" s="29" t="str">
        <f t="shared" si="1"/>
        <v xml:space="preserve">Yếu </v>
      </c>
      <c r="I17" s="28" t="s">
        <v>146</v>
      </c>
    </row>
    <row r="18" spans="1:9" s="11" customFormat="1" ht="20.100000000000001" customHeight="1" x14ac:dyDescent="0.2">
      <c r="A18" s="13">
        <v>7</v>
      </c>
      <c r="B18" s="27" t="s">
        <v>72</v>
      </c>
      <c r="C18" s="41" t="s">
        <v>73</v>
      </c>
      <c r="D18" s="42" t="s">
        <v>28</v>
      </c>
      <c r="E18" s="33"/>
      <c r="F18" s="31" t="str">
        <f t="shared" si="0"/>
        <v>Yếu</v>
      </c>
      <c r="G18" s="33"/>
      <c r="H18" s="29" t="str">
        <f t="shared" si="1"/>
        <v xml:space="preserve">Yếu </v>
      </c>
      <c r="I18" s="28" t="s">
        <v>147</v>
      </c>
    </row>
    <row r="19" spans="1:9" s="11" customFormat="1" ht="20.100000000000001" customHeight="1" x14ac:dyDescent="0.2">
      <c r="A19" s="13">
        <v>8</v>
      </c>
      <c r="B19" s="27" t="s">
        <v>74</v>
      </c>
      <c r="C19" s="41" t="s">
        <v>75</v>
      </c>
      <c r="D19" s="42" t="s">
        <v>31</v>
      </c>
      <c r="E19" s="33"/>
      <c r="F19" s="31" t="str">
        <f t="shared" si="0"/>
        <v>Yếu</v>
      </c>
      <c r="G19" s="33"/>
      <c r="H19" s="29" t="str">
        <f t="shared" si="1"/>
        <v xml:space="preserve">Yếu </v>
      </c>
      <c r="I19" s="14"/>
    </row>
    <row r="20" spans="1:9" s="11" customFormat="1" ht="20.100000000000001" customHeight="1" x14ac:dyDescent="0.2">
      <c r="A20" s="13">
        <v>9</v>
      </c>
      <c r="B20" s="27" t="s">
        <v>76</v>
      </c>
      <c r="C20" s="41" t="s">
        <v>77</v>
      </c>
      <c r="D20" s="42" t="s">
        <v>33</v>
      </c>
      <c r="E20" s="33"/>
      <c r="F20" s="31" t="str">
        <f t="shared" si="0"/>
        <v>Yếu</v>
      </c>
      <c r="G20" s="33"/>
      <c r="H20" s="29" t="str">
        <f t="shared" si="1"/>
        <v xml:space="preserve">Yếu </v>
      </c>
      <c r="I20" s="14"/>
    </row>
    <row r="21" spans="1:9" s="11" customFormat="1" ht="20.100000000000001" customHeight="1" x14ac:dyDescent="0.2">
      <c r="A21" s="13">
        <v>10</v>
      </c>
      <c r="B21" s="27" t="s">
        <v>78</v>
      </c>
      <c r="C21" s="41" t="s">
        <v>79</v>
      </c>
      <c r="D21" s="42" t="s">
        <v>80</v>
      </c>
      <c r="E21" s="33"/>
      <c r="F21" s="31" t="str">
        <f t="shared" si="0"/>
        <v>Yếu</v>
      </c>
      <c r="G21" s="33"/>
      <c r="H21" s="29" t="str">
        <f t="shared" si="1"/>
        <v xml:space="preserve">Yếu </v>
      </c>
      <c r="I21" s="14"/>
    </row>
    <row r="22" spans="1:9" s="11" customFormat="1" ht="20.100000000000001" customHeight="1" x14ac:dyDescent="0.2">
      <c r="A22" s="13">
        <v>11</v>
      </c>
      <c r="B22" s="27" t="s">
        <v>81</v>
      </c>
      <c r="C22" s="41" t="s">
        <v>82</v>
      </c>
      <c r="D22" s="42" t="s">
        <v>46</v>
      </c>
      <c r="E22" s="33"/>
      <c r="F22" s="31" t="str">
        <f t="shared" si="0"/>
        <v>Yếu</v>
      </c>
      <c r="G22" s="33"/>
      <c r="H22" s="29" t="str">
        <f t="shared" si="1"/>
        <v xml:space="preserve">Yếu </v>
      </c>
      <c r="I22" s="14"/>
    </row>
    <row r="23" spans="1:9" s="11" customFormat="1" ht="20.100000000000001" customHeight="1" x14ac:dyDescent="0.2">
      <c r="A23" s="13">
        <v>12</v>
      </c>
      <c r="B23" s="27" t="s">
        <v>83</v>
      </c>
      <c r="C23" s="41" t="s">
        <v>53</v>
      </c>
      <c r="D23" s="42" t="s">
        <v>84</v>
      </c>
      <c r="E23" s="33"/>
      <c r="F23" s="31" t="str">
        <f t="shared" si="0"/>
        <v>Yếu</v>
      </c>
      <c r="G23" s="33"/>
      <c r="H23" s="29" t="str">
        <f t="shared" si="1"/>
        <v xml:space="preserve">Yếu </v>
      </c>
      <c r="I23" s="14"/>
    </row>
    <row r="24" spans="1:9" s="11" customFormat="1" ht="20.100000000000001" customHeight="1" x14ac:dyDescent="0.2">
      <c r="A24" s="13">
        <v>13</v>
      </c>
      <c r="B24" s="27" t="s">
        <v>85</v>
      </c>
      <c r="C24" s="41" t="s">
        <v>45</v>
      </c>
      <c r="D24" s="42" t="s">
        <v>34</v>
      </c>
      <c r="E24" s="33"/>
      <c r="F24" s="31" t="str">
        <f t="shared" si="0"/>
        <v>Yếu</v>
      </c>
      <c r="G24" s="33"/>
      <c r="H24" s="29" t="str">
        <f t="shared" si="1"/>
        <v xml:space="preserve">Yếu </v>
      </c>
      <c r="I24" s="14"/>
    </row>
    <row r="25" spans="1:9" s="11" customFormat="1" ht="20.100000000000001" customHeight="1" x14ac:dyDescent="0.2">
      <c r="A25" s="13">
        <v>14</v>
      </c>
      <c r="B25" s="27" t="s">
        <v>86</v>
      </c>
      <c r="C25" s="41" t="s">
        <v>32</v>
      </c>
      <c r="D25" s="42" t="s">
        <v>34</v>
      </c>
      <c r="E25" s="33"/>
      <c r="F25" s="31" t="str">
        <f t="shared" si="0"/>
        <v>Yếu</v>
      </c>
      <c r="G25" s="33"/>
      <c r="H25" s="29" t="str">
        <f t="shared" si="1"/>
        <v xml:space="preserve">Yếu </v>
      </c>
      <c r="I25" s="14"/>
    </row>
    <row r="26" spans="1:9" s="11" customFormat="1" ht="20.100000000000001" customHeight="1" x14ac:dyDescent="0.2">
      <c r="A26" s="13">
        <v>15</v>
      </c>
      <c r="B26" s="27" t="s">
        <v>87</v>
      </c>
      <c r="C26" s="41" t="s">
        <v>88</v>
      </c>
      <c r="D26" s="42" t="s">
        <v>57</v>
      </c>
      <c r="E26" s="33"/>
      <c r="F26" s="31" t="str">
        <f t="shared" si="0"/>
        <v>Yếu</v>
      </c>
      <c r="G26" s="33"/>
      <c r="H26" s="29" t="str">
        <f t="shared" si="1"/>
        <v xml:space="preserve">Yếu </v>
      </c>
      <c r="I26" s="14"/>
    </row>
    <row r="27" spans="1:9" s="11" customFormat="1" ht="20.100000000000001" customHeight="1" x14ac:dyDescent="0.2">
      <c r="A27" s="13">
        <v>16</v>
      </c>
      <c r="B27" s="27" t="s">
        <v>89</v>
      </c>
      <c r="C27" s="41" t="s">
        <v>90</v>
      </c>
      <c r="D27" s="42" t="s">
        <v>91</v>
      </c>
      <c r="E27" s="33"/>
      <c r="F27" s="31" t="str">
        <f t="shared" si="0"/>
        <v>Yếu</v>
      </c>
      <c r="G27" s="33"/>
      <c r="H27" s="29" t="str">
        <f t="shared" si="1"/>
        <v xml:space="preserve">Yếu </v>
      </c>
      <c r="I27" s="14"/>
    </row>
    <row r="28" spans="1:9" s="11" customFormat="1" ht="20.100000000000001" customHeight="1" x14ac:dyDescent="0.2">
      <c r="A28" s="13">
        <v>17</v>
      </c>
      <c r="B28" s="27" t="s">
        <v>92</v>
      </c>
      <c r="C28" s="41" t="s">
        <v>27</v>
      </c>
      <c r="D28" s="42" t="s">
        <v>91</v>
      </c>
      <c r="E28" s="33"/>
      <c r="F28" s="31" t="str">
        <f t="shared" si="0"/>
        <v>Yếu</v>
      </c>
      <c r="G28" s="33"/>
      <c r="H28" s="29" t="str">
        <f t="shared" si="1"/>
        <v xml:space="preserve">Yếu </v>
      </c>
      <c r="I28" s="14"/>
    </row>
    <row r="29" spans="1:9" s="11" customFormat="1" ht="20.100000000000001" customHeight="1" x14ac:dyDescent="0.2">
      <c r="A29" s="13">
        <v>18</v>
      </c>
      <c r="B29" s="27" t="s">
        <v>93</v>
      </c>
      <c r="C29" s="41" t="s">
        <v>52</v>
      </c>
      <c r="D29" s="42" t="s">
        <v>35</v>
      </c>
      <c r="E29" s="33"/>
      <c r="F29" s="31" t="str">
        <f t="shared" si="0"/>
        <v>Yếu</v>
      </c>
      <c r="G29" s="33"/>
      <c r="H29" s="29" t="str">
        <f t="shared" si="1"/>
        <v xml:space="preserve">Yếu </v>
      </c>
      <c r="I29" s="14"/>
    </row>
    <row r="30" spans="1:9" s="11" customFormat="1" ht="20.100000000000001" customHeight="1" x14ac:dyDescent="0.2">
      <c r="A30" s="13">
        <v>19</v>
      </c>
      <c r="B30" s="27" t="s">
        <v>94</v>
      </c>
      <c r="C30" s="41" t="s">
        <v>95</v>
      </c>
      <c r="D30" s="42" t="s">
        <v>35</v>
      </c>
      <c r="E30" s="33"/>
      <c r="F30" s="31" t="str">
        <f t="shared" si="0"/>
        <v>Yếu</v>
      </c>
      <c r="G30" s="33"/>
      <c r="H30" s="29" t="str">
        <f t="shared" si="1"/>
        <v xml:space="preserve">Yếu </v>
      </c>
      <c r="I30" s="14"/>
    </row>
    <row r="31" spans="1:9" s="11" customFormat="1" ht="20.100000000000001" customHeight="1" x14ac:dyDescent="0.2">
      <c r="A31" s="13">
        <v>20</v>
      </c>
      <c r="B31" s="27" t="s">
        <v>96</v>
      </c>
      <c r="C31" s="41" t="s">
        <v>29</v>
      </c>
      <c r="D31" s="42" t="s">
        <v>97</v>
      </c>
      <c r="E31" s="34"/>
      <c r="F31" s="31" t="str">
        <f t="shared" si="0"/>
        <v>Yếu</v>
      </c>
      <c r="G31" s="34"/>
      <c r="H31" s="29" t="str">
        <f t="shared" si="1"/>
        <v xml:space="preserve">Yếu </v>
      </c>
      <c r="I31" s="45"/>
    </row>
    <row r="32" spans="1:9" s="11" customFormat="1" ht="20.100000000000001" customHeight="1" x14ac:dyDescent="0.2">
      <c r="A32" s="13">
        <v>21</v>
      </c>
      <c r="B32" s="27" t="s">
        <v>98</v>
      </c>
      <c r="C32" s="41" t="s">
        <v>99</v>
      </c>
      <c r="D32" s="42" t="s">
        <v>100</v>
      </c>
      <c r="E32" s="34"/>
      <c r="F32" s="31" t="str">
        <f t="shared" si="0"/>
        <v>Yếu</v>
      </c>
      <c r="G32" s="34"/>
      <c r="H32" s="29" t="str">
        <f t="shared" si="1"/>
        <v xml:space="preserve">Yếu </v>
      </c>
      <c r="I32" s="28" t="s">
        <v>146</v>
      </c>
    </row>
    <row r="33" spans="1:9" s="11" customFormat="1" ht="20.100000000000001" customHeight="1" x14ac:dyDescent="0.2">
      <c r="A33" s="13">
        <v>22</v>
      </c>
      <c r="B33" s="27" t="s">
        <v>101</v>
      </c>
      <c r="C33" s="41" t="s">
        <v>102</v>
      </c>
      <c r="D33" s="42" t="s">
        <v>36</v>
      </c>
      <c r="E33" s="34"/>
      <c r="F33" s="31" t="str">
        <f t="shared" si="0"/>
        <v>Yếu</v>
      </c>
      <c r="G33" s="34"/>
      <c r="H33" s="29" t="str">
        <f t="shared" si="1"/>
        <v xml:space="preserve">Yếu </v>
      </c>
      <c r="I33" s="14"/>
    </row>
    <row r="34" spans="1:9" s="11" customFormat="1" ht="20.100000000000001" customHeight="1" x14ac:dyDescent="0.2">
      <c r="A34" s="13">
        <v>23</v>
      </c>
      <c r="B34" s="27" t="s">
        <v>103</v>
      </c>
      <c r="C34" s="41" t="s">
        <v>56</v>
      </c>
      <c r="D34" s="42" t="s">
        <v>36</v>
      </c>
      <c r="E34" s="34"/>
      <c r="F34" s="31" t="str">
        <f>IF(AND(E34&gt;89),"XS",IF(AND(E34&gt;79),"Tốt",IF(AND(E34&gt;69),"Khá",IF(AND(E34&gt;49),"TB","Yếu"))))</f>
        <v>Yếu</v>
      </c>
      <c r="G34" s="34"/>
      <c r="H34" s="29" t="str">
        <f>IF(AND(G34&gt;89),"XS",IF(AND(G34&gt;79),"Tốt",IF(AND(G34&gt;69),"Khá",IF(AND(G34&gt;49),"TB","Yếu "))))</f>
        <v xml:space="preserve">Yếu </v>
      </c>
      <c r="I34" s="46"/>
    </row>
    <row r="35" spans="1:9" s="11" customFormat="1" ht="20.100000000000001" customHeight="1" x14ac:dyDescent="0.2">
      <c r="A35" s="13">
        <v>24</v>
      </c>
      <c r="B35" s="27" t="s">
        <v>104</v>
      </c>
      <c r="C35" s="41" t="s">
        <v>66</v>
      </c>
      <c r="D35" s="42" t="s">
        <v>105</v>
      </c>
      <c r="E35" s="34"/>
      <c r="F35" s="31" t="str">
        <f t="shared" si="0"/>
        <v>Yếu</v>
      </c>
      <c r="G35" s="34"/>
      <c r="H35" s="29" t="str">
        <f t="shared" si="1"/>
        <v xml:space="preserve">Yếu </v>
      </c>
      <c r="I35" s="14"/>
    </row>
    <row r="36" spans="1:9" s="11" customFormat="1" ht="20.100000000000001" customHeight="1" x14ac:dyDescent="0.2">
      <c r="A36" s="13">
        <v>25</v>
      </c>
      <c r="B36" s="27" t="s">
        <v>106</v>
      </c>
      <c r="C36" s="41" t="s">
        <v>107</v>
      </c>
      <c r="D36" s="42" t="s">
        <v>108</v>
      </c>
      <c r="E36" s="34"/>
      <c r="F36" s="31" t="str">
        <f t="shared" si="0"/>
        <v>Yếu</v>
      </c>
      <c r="G36" s="34"/>
      <c r="H36" s="29" t="str">
        <f t="shared" si="1"/>
        <v xml:space="preserve">Yếu </v>
      </c>
      <c r="I36" s="14"/>
    </row>
    <row r="37" spans="1:9" s="11" customFormat="1" ht="20.100000000000001" customHeight="1" x14ac:dyDescent="0.2">
      <c r="A37" s="13">
        <v>26</v>
      </c>
      <c r="B37" s="27" t="s">
        <v>109</v>
      </c>
      <c r="C37" s="41" t="s">
        <v>110</v>
      </c>
      <c r="D37" s="42" t="s">
        <v>37</v>
      </c>
      <c r="E37" s="35"/>
      <c r="F37" s="31" t="str">
        <f t="shared" si="0"/>
        <v>Yếu</v>
      </c>
      <c r="G37" s="35"/>
      <c r="H37" s="29" t="str">
        <f t="shared" si="1"/>
        <v xml:space="preserve">Yếu </v>
      </c>
      <c r="I37" s="28" t="s">
        <v>146</v>
      </c>
    </row>
    <row r="38" spans="1:9" s="11" customFormat="1" ht="20.100000000000001" customHeight="1" x14ac:dyDescent="0.2">
      <c r="A38" s="13">
        <v>27</v>
      </c>
      <c r="B38" s="27" t="s">
        <v>111</v>
      </c>
      <c r="C38" s="41" t="s">
        <v>112</v>
      </c>
      <c r="D38" s="42" t="s">
        <v>38</v>
      </c>
      <c r="E38" s="34"/>
      <c r="F38" s="31" t="str">
        <f t="shared" si="0"/>
        <v>Yếu</v>
      </c>
      <c r="G38" s="34"/>
      <c r="H38" s="29" t="str">
        <f t="shared" si="1"/>
        <v xml:space="preserve">Yếu </v>
      </c>
      <c r="I38" s="14"/>
    </row>
    <row r="39" spans="1:9" s="11" customFormat="1" ht="20.100000000000001" customHeight="1" x14ac:dyDescent="0.2">
      <c r="A39" s="13">
        <v>28</v>
      </c>
      <c r="B39" s="27" t="s">
        <v>113</v>
      </c>
      <c r="C39" s="41" t="s">
        <v>114</v>
      </c>
      <c r="D39" s="42" t="s">
        <v>47</v>
      </c>
      <c r="E39" s="34"/>
      <c r="F39" s="31" t="str">
        <f t="shared" si="0"/>
        <v>Yếu</v>
      </c>
      <c r="G39" s="34"/>
      <c r="H39" s="29" t="str">
        <f t="shared" si="1"/>
        <v xml:space="preserve">Yếu </v>
      </c>
      <c r="I39" s="14"/>
    </row>
    <row r="40" spans="1:9" s="11" customFormat="1" ht="20.100000000000001" customHeight="1" x14ac:dyDescent="0.2">
      <c r="A40" s="13">
        <v>29</v>
      </c>
      <c r="B40" s="27" t="s">
        <v>115</v>
      </c>
      <c r="C40" s="41" t="s">
        <v>116</v>
      </c>
      <c r="D40" s="42" t="s">
        <v>39</v>
      </c>
      <c r="E40" s="34"/>
      <c r="F40" s="31" t="str">
        <f t="shared" si="0"/>
        <v>Yếu</v>
      </c>
      <c r="G40" s="34"/>
      <c r="H40" s="29" t="str">
        <f t="shared" si="1"/>
        <v xml:space="preserve">Yếu </v>
      </c>
      <c r="I40" s="14"/>
    </row>
    <row r="41" spans="1:9" s="11" customFormat="1" ht="20.100000000000001" customHeight="1" x14ac:dyDescent="0.2">
      <c r="A41" s="13">
        <v>30</v>
      </c>
      <c r="B41" s="27" t="s">
        <v>117</v>
      </c>
      <c r="C41" s="41" t="s">
        <v>95</v>
      </c>
      <c r="D41" s="42" t="s">
        <v>40</v>
      </c>
      <c r="E41" s="34"/>
      <c r="F41" s="31" t="str">
        <f t="shared" si="0"/>
        <v>Yếu</v>
      </c>
      <c r="G41" s="34"/>
      <c r="H41" s="29" t="str">
        <f t="shared" si="1"/>
        <v xml:space="preserve">Yếu </v>
      </c>
      <c r="I41" s="14"/>
    </row>
    <row r="42" spans="1:9" s="11" customFormat="1" ht="20.100000000000001" customHeight="1" x14ac:dyDescent="0.2">
      <c r="A42" s="13">
        <v>31</v>
      </c>
      <c r="B42" s="27" t="s">
        <v>118</v>
      </c>
      <c r="C42" s="41" t="s">
        <v>119</v>
      </c>
      <c r="D42" s="42" t="s">
        <v>41</v>
      </c>
      <c r="E42" s="35"/>
      <c r="F42" s="31" t="str">
        <f t="shared" si="0"/>
        <v>Yếu</v>
      </c>
      <c r="G42" s="35"/>
      <c r="H42" s="29" t="str">
        <f t="shared" si="1"/>
        <v xml:space="preserve">Yếu </v>
      </c>
      <c r="I42" s="14"/>
    </row>
    <row r="43" spans="1:9" s="11" customFormat="1" ht="20.100000000000001" customHeight="1" x14ac:dyDescent="0.2">
      <c r="A43" s="13">
        <v>32</v>
      </c>
      <c r="B43" s="27" t="s">
        <v>120</v>
      </c>
      <c r="C43" s="41" t="s">
        <v>54</v>
      </c>
      <c r="D43" s="42" t="s">
        <v>42</v>
      </c>
      <c r="E43" s="35"/>
      <c r="F43" s="31" t="str">
        <f t="shared" si="0"/>
        <v>Yếu</v>
      </c>
      <c r="G43" s="35"/>
      <c r="H43" s="29" t="str">
        <f t="shared" si="1"/>
        <v xml:space="preserve">Yếu </v>
      </c>
      <c r="I43" s="14"/>
    </row>
    <row r="44" spans="1:9" s="11" customFormat="1" ht="20.100000000000001" customHeight="1" x14ac:dyDescent="0.2">
      <c r="A44" s="13">
        <v>33</v>
      </c>
      <c r="B44" s="27" t="s">
        <v>121</v>
      </c>
      <c r="C44" s="41" t="s">
        <v>29</v>
      </c>
      <c r="D44" s="42" t="s">
        <v>122</v>
      </c>
      <c r="E44" s="35"/>
      <c r="F44" s="31" t="str">
        <f t="shared" si="0"/>
        <v>Yếu</v>
      </c>
      <c r="G44" s="35"/>
      <c r="H44" s="29" t="str">
        <f t="shared" si="1"/>
        <v xml:space="preserve">Yếu </v>
      </c>
      <c r="I44" s="14"/>
    </row>
    <row r="45" spans="1:9" s="11" customFormat="1" ht="20.100000000000001" customHeight="1" x14ac:dyDescent="0.2">
      <c r="A45" s="13">
        <v>34</v>
      </c>
      <c r="B45" s="27" t="s">
        <v>123</v>
      </c>
      <c r="C45" s="41" t="s">
        <v>124</v>
      </c>
      <c r="D45" s="42" t="s">
        <v>43</v>
      </c>
      <c r="E45" s="35"/>
      <c r="F45" s="31" t="str">
        <f t="shared" si="0"/>
        <v>Yếu</v>
      </c>
      <c r="G45" s="35"/>
      <c r="H45" s="29" t="str">
        <f t="shared" si="1"/>
        <v xml:space="preserve">Yếu </v>
      </c>
      <c r="I45" s="14"/>
    </row>
    <row r="46" spans="1:9" s="11" customFormat="1" ht="20.100000000000001" customHeight="1" x14ac:dyDescent="0.2">
      <c r="A46" s="13">
        <v>35</v>
      </c>
      <c r="B46" s="27" t="s">
        <v>125</v>
      </c>
      <c r="C46" s="41" t="s">
        <v>126</v>
      </c>
      <c r="D46" s="42" t="s">
        <v>49</v>
      </c>
      <c r="E46" s="35"/>
      <c r="F46" s="31" t="str">
        <f t="shared" si="0"/>
        <v>Yếu</v>
      </c>
      <c r="G46" s="35"/>
      <c r="H46" s="29" t="str">
        <f t="shared" si="1"/>
        <v xml:space="preserve">Yếu </v>
      </c>
      <c r="I46" s="14"/>
    </row>
    <row r="47" spans="1:9" s="11" customFormat="1" ht="20.100000000000001" customHeight="1" x14ac:dyDescent="0.2">
      <c r="A47" s="13">
        <v>36</v>
      </c>
      <c r="B47" s="27" t="s">
        <v>127</v>
      </c>
      <c r="C47" s="41" t="s">
        <v>128</v>
      </c>
      <c r="D47" s="42" t="s">
        <v>129</v>
      </c>
      <c r="E47" s="35"/>
      <c r="F47" s="31" t="str">
        <f t="shared" si="0"/>
        <v>Yếu</v>
      </c>
      <c r="G47" s="35"/>
      <c r="H47" s="29" t="str">
        <f t="shared" si="1"/>
        <v xml:space="preserve">Yếu </v>
      </c>
      <c r="I47" s="14"/>
    </row>
    <row r="48" spans="1:9" s="11" customFormat="1" ht="20.100000000000001" customHeight="1" x14ac:dyDescent="0.2">
      <c r="A48" s="13">
        <v>37</v>
      </c>
      <c r="B48" s="27" t="s">
        <v>130</v>
      </c>
      <c r="C48" s="41" t="s">
        <v>131</v>
      </c>
      <c r="D48" s="42" t="s">
        <v>132</v>
      </c>
      <c r="E48" s="35"/>
      <c r="F48" s="31" t="str">
        <f t="shared" si="0"/>
        <v>Yếu</v>
      </c>
      <c r="G48" s="35"/>
      <c r="H48" s="29" t="str">
        <f t="shared" si="1"/>
        <v xml:space="preserve">Yếu </v>
      </c>
      <c r="I48" s="14"/>
    </row>
    <row r="49" spans="1:9" s="11" customFormat="1" ht="20.100000000000001" customHeight="1" x14ac:dyDescent="0.2">
      <c r="A49" s="13">
        <v>38</v>
      </c>
      <c r="B49" s="27" t="s">
        <v>133</v>
      </c>
      <c r="C49" s="41" t="s">
        <v>73</v>
      </c>
      <c r="D49" s="42" t="s">
        <v>55</v>
      </c>
      <c r="E49" s="35"/>
      <c r="F49" s="31" t="str">
        <f t="shared" si="0"/>
        <v>Yếu</v>
      </c>
      <c r="G49" s="35"/>
      <c r="H49" s="29" t="str">
        <f t="shared" si="1"/>
        <v xml:space="preserve">Yếu </v>
      </c>
      <c r="I49" s="28" t="s">
        <v>147</v>
      </c>
    </row>
    <row r="50" spans="1:9" s="11" customFormat="1" ht="20.100000000000001" customHeight="1" x14ac:dyDescent="0.2">
      <c r="A50" s="13">
        <v>39</v>
      </c>
      <c r="B50" s="27" t="s">
        <v>134</v>
      </c>
      <c r="C50" s="41" t="s">
        <v>135</v>
      </c>
      <c r="D50" s="42" t="s">
        <v>50</v>
      </c>
      <c r="E50" s="35"/>
      <c r="F50" s="31" t="str">
        <f>IF(AND(E50&gt;89),"XS",IF(AND(E50&gt;79),"Tốt",IF(AND(E50&gt;69),"Khá",IF(AND(E50&gt;49),"TB","Yếu"))))</f>
        <v>Yếu</v>
      </c>
      <c r="G50" s="35"/>
      <c r="H50" s="29" t="str">
        <f t="shared" si="1"/>
        <v xml:space="preserve">Yếu </v>
      </c>
      <c r="I50" s="14"/>
    </row>
    <row r="51" spans="1:9" s="11" customFormat="1" ht="20.100000000000001" customHeight="1" x14ac:dyDescent="0.2">
      <c r="A51" s="13">
        <v>40</v>
      </c>
      <c r="B51" s="27" t="s">
        <v>136</v>
      </c>
      <c r="C51" s="41" t="s">
        <v>137</v>
      </c>
      <c r="D51" s="42" t="s">
        <v>44</v>
      </c>
      <c r="E51" s="34"/>
      <c r="F51" s="31" t="str">
        <f t="shared" si="0"/>
        <v>Yếu</v>
      </c>
      <c r="G51" s="34"/>
      <c r="H51" s="29" t="str">
        <f t="shared" si="1"/>
        <v xml:space="preserve">Yếu </v>
      </c>
      <c r="I51" s="14"/>
    </row>
    <row r="52" spans="1:9" s="11" customFormat="1" ht="20.100000000000001" customHeight="1" x14ac:dyDescent="0.2">
      <c r="A52" s="13">
        <v>41</v>
      </c>
      <c r="B52" s="27" t="s">
        <v>138</v>
      </c>
      <c r="C52" s="41" t="s">
        <v>56</v>
      </c>
      <c r="D52" s="42" t="s">
        <v>139</v>
      </c>
      <c r="E52" s="34"/>
      <c r="F52" s="31" t="str">
        <f t="shared" si="0"/>
        <v>Yếu</v>
      </c>
      <c r="G52" s="34"/>
      <c r="H52" s="29" t="str">
        <f t="shared" si="1"/>
        <v xml:space="preserve">Yếu </v>
      </c>
      <c r="I52" s="14"/>
    </row>
    <row r="53" spans="1:9" s="11" customFormat="1" ht="20.100000000000001" customHeight="1" x14ac:dyDescent="0.2">
      <c r="A53" s="13">
        <v>42</v>
      </c>
      <c r="B53" s="27" t="s">
        <v>140</v>
      </c>
      <c r="C53" s="41" t="s">
        <v>141</v>
      </c>
      <c r="D53" s="42" t="s">
        <v>142</v>
      </c>
      <c r="E53" s="34"/>
      <c r="F53" s="31" t="str">
        <f t="shared" si="0"/>
        <v>Yếu</v>
      </c>
      <c r="G53" s="34"/>
      <c r="H53" s="29" t="str">
        <f t="shared" si="1"/>
        <v xml:space="preserve">Yếu </v>
      </c>
      <c r="I53" s="14"/>
    </row>
    <row r="54" spans="1:9" s="11" customFormat="1" ht="20.100000000000001" customHeight="1" x14ac:dyDescent="0.2">
      <c r="A54" s="13">
        <v>43</v>
      </c>
      <c r="B54" s="27" t="s">
        <v>143</v>
      </c>
      <c r="C54" s="43" t="s">
        <v>144</v>
      </c>
      <c r="D54" s="44" t="s">
        <v>145</v>
      </c>
      <c r="E54" s="34"/>
      <c r="F54" s="31" t="str">
        <f t="shared" si="0"/>
        <v>Yếu</v>
      </c>
      <c r="G54" s="34"/>
      <c r="H54" s="29" t="str">
        <f t="shared" si="1"/>
        <v xml:space="preserve">Yếu </v>
      </c>
      <c r="I54" s="14"/>
    </row>
    <row r="55" spans="1:9" ht="38.25" customHeight="1" x14ac:dyDescent="0.25">
      <c r="A55" s="21"/>
      <c r="B55" s="21"/>
      <c r="C55" s="63" t="s">
        <v>11</v>
      </c>
      <c r="D55" s="63"/>
      <c r="E55" s="63"/>
      <c r="F55" s="63"/>
      <c r="G55" s="63"/>
      <c r="H55" s="63"/>
      <c r="I55" s="63"/>
    </row>
    <row r="56" spans="1:9" ht="24.95" customHeight="1" x14ac:dyDescent="0.25">
      <c r="C56" s="64" t="s">
        <v>12</v>
      </c>
      <c r="D56" s="24"/>
      <c r="E56" s="66" t="s">
        <v>6</v>
      </c>
      <c r="F56" s="67"/>
      <c r="G56" s="66" t="s">
        <v>7</v>
      </c>
      <c r="H56" s="67"/>
      <c r="I56" s="68" t="s">
        <v>8</v>
      </c>
    </row>
    <row r="57" spans="1:9" s="11" customFormat="1" ht="24.95" customHeight="1" x14ac:dyDescent="0.2">
      <c r="C57" s="65"/>
      <c r="D57" s="19"/>
      <c r="E57" s="12" t="s">
        <v>13</v>
      </c>
      <c r="F57" s="15" t="s">
        <v>14</v>
      </c>
      <c r="G57" s="12" t="s">
        <v>13</v>
      </c>
      <c r="H57" s="15" t="s">
        <v>14</v>
      </c>
      <c r="I57" s="69"/>
    </row>
    <row r="58" spans="1:9" ht="24.95" customHeight="1" x14ac:dyDescent="0.25">
      <c r="C58" s="22" t="s">
        <v>15</v>
      </c>
      <c r="D58" s="30"/>
      <c r="E58" s="13">
        <f>COUNTIF($F$12:$F$54,"Xuất sắc")</f>
        <v>0</v>
      </c>
      <c r="F58" s="36" t="e">
        <f>E58*100/#REF!</f>
        <v>#REF!</v>
      </c>
      <c r="G58" s="13">
        <f>COUNTIF($F$12:$F$54,"Xuất sắc")</f>
        <v>0</v>
      </c>
      <c r="H58" s="36" t="e">
        <f>G58*100/#REF!</f>
        <v>#REF!</v>
      </c>
      <c r="I58" s="16"/>
    </row>
    <row r="59" spans="1:9" ht="24.95" customHeight="1" x14ac:dyDescent="0.25">
      <c r="C59" s="22" t="s">
        <v>16</v>
      </c>
      <c r="D59" s="30"/>
      <c r="E59" s="13">
        <f>COUNTIF($F$12:$F$54,"tốt")</f>
        <v>0</v>
      </c>
      <c r="F59" s="37" t="e">
        <f>E59*100/#REF!</f>
        <v>#REF!</v>
      </c>
      <c r="G59" s="13">
        <f>COUNTIF($F$12:$F$54,"tốt")</f>
        <v>0</v>
      </c>
      <c r="H59" s="37" t="e">
        <f>G59*100/#REF!</f>
        <v>#REF!</v>
      </c>
      <c r="I59" s="16"/>
    </row>
    <row r="60" spans="1:9" ht="24.95" customHeight="1" x14ac:dyDescent="0.25">
      <c r="C60" s="22" t="s">
        <v>17</v>
      </c>
      <c r="D60" s="30"/>
      <c r="E60" s="13">
        <f>COUNTIF($F$12:$F$54,"khá")</f>
        <v>0</v>
      </c>
      <c r="F60" s="37" t="e">
        <f>E60*100/#REF!</f>
        <v>#REF!</v>
      </c>
      <c r="G60" s="13">
        <f>COUNTIF($F$12:$F$54,"khá")</f>
        <v>0</v>
      </c>
      <c r="H60" s="37" t="e">
        <f>G60*100/#REF!</f>
        <v>#REF!</v>
      </c>
      <c r="I60" s="16"/>
    </row>
    <row r="61" spans="1:9" ht="24.95" customHeight="1" x14ac:dyDescent="0.25">
      <c r="C61" s="22" t="s">
        <v>18</v>
      </c>
      <c r="D61" s="30"/>
      <c r="E61" s="13">
        <f>COUNTIF($F$12:$F$54,"TB")</f>
        <v>0</v>
      </c>
      <c r="F61" s="37" t="e">
        <f>E61*100/#REF!</f>
        <v>#REF!</v>
      </c>
      <c r="G61" s="13">
        <f>COUNTIF($F$12:$F$54,"TB")</f>
        <v>0</v>
      </c>
      <c r="H61" s="37" t="e">
        <f>G61*100/#REF!</f>
        <v>#REF!</v>
      </c>
      <c r="I61" s="16"/>
    </row>
    <row r="62" spans="1:9" ht="24.95" customHeight="1" x14ac:dyDescent="0.25">
      <c r="C62" s="22" t="s">
        <v>19</v>
      </c>
      <c r="D62" s="30"/>
      <c r="E62" s="13">
        <f>COUNTIF($F$12:$F$54,"Yếu")</f>
        <v>43</v>
      </c>
      <c r="F62" s="37" t="e">
        <f>E62*100/#REF!</f>
        <v>#REF!</v>
      </c>
      <c r="G62" s="13">
        <f>COUNTIF($F$12:$F$54,"Yếu")</f>
        <v>43</v>
      </c>
      <c r="H62" s="36" t="e">
        <f>G62*100/#REF!</f>
        <v>#REF!</v>
      </c>
      <c r="I62" s="16"/>
    </row>
    <row r="63" spans="1:9" ht="24.95" customHeight="1" thickBot="1" x14ac:dyDescent="0.3">
      <c r="C63" s="23" t="s">
        <v>24</v>
      </c>
      <c r="D63" s="20"/>
      <c r="E63" s="32">
        <f>COUNTIF($F$12:$F$54,"Không XL")</f>
        <v>0</v>
      </c>
      <c r="F63" s="38" t="e">
        <f>E63*100/#REF!</f>
        <v>#REF!</v>
      </c>
      <c r="G63" s="32">
        <f>COUNTIF($F$12:$F$54,"Không XL")</f>
        <v>0</v>
      </c>
      <c r="H63" s="38" t="e">
        <f>G63*100/#REF!</f>
        <v>#REF!</v>
      </c>
      <c r="I63" s="17"/>
    </row>
    <row r="64" spans="1:9" ht="15" customHeight="1" x14ac:dyDescent="0.25">
      <c r="C64" s="18"/>
      <c r="D64" s="18"/>
    </row>
    <row r="65" spans="1:9" ht="18" customHeight="1" x14ac:dyDescent="0.25">
      <c r="E65" s="70" t="s">
        <v>149</v>
      </c>
      <c r="F65" s="70"/>
      <c r="G65" s="70"/>
      <c r="H65" s="70"/>
      <c r="I65" s="70"/>
    </row>
    <row r="66" spans="1:9" ht="18" customHeight="1" x14ac:dyDescent="0.25">
      <c r="A66" s="49" t="s">
        <v>7</v>
      </c>
      <c r="B66" s="49"/>
      <c r="C66" s="49"/>
      <c r="D66" s="49" t="s">
        <v>6</v>
      </c>
      <c r="E66" s="49"/>
      <c r="F66" s="49"/>
      <c r="G66" s="49"/>
      <c r="H66" s="49" t="s">
        <v>20</v>
      </c>
      <c r="I66" s="49"/>
    </row>
    <row r="67" spans="1:9" ht="18" customHeight="1" x14ac:dyDescent="0.25"/>
    <row r="68" spans="1:9" ht="18" hidden="1" customHeight="1" x14ac:dyDescent="0.25"/>
    <row r="69" spans="1:9" ht="18" customHeight="1" x14ac:dyDescent="0.25"/>
    <row r="70" spans="1:9" ht="18" customHeight="1" x14ac:dyDescent="0.25"/>
    <row r="71" spans="1:9" ht="18" customHeight="1" x14ac:dyDescent="0.25">
      <c r="D71" s="49"/>
      <c r="E71" s="49"/>
      <c r="F71" s="49"/>
      <c r="G71" s="49"/>
      <c r="H71" s="49"/>
      <c r="I71" s="49"/>
    </row>
    <row r="72" spans="1:9" ht="18" customHeight="1" x14ac:dyDescent="0.25">
      <c r="D72" s="49"/>
      <c r="E72" s="49"/>
      <c r="F72" s="49"/>
      <c r="G72" s="49"/>
      <c r="H72" s="49"/>
      <c r="I72" s="49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>
      <c r="A80" s="1">
        <v>1</v>
      </c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</sheetData>
  <mergeCells count="28">
    <mergeCell ref="D71:G71"/>
    <mergeCell ref="H71:I71"/>
    <mergeCell ref="D72:G72"/>
    <mergeCell ref="H72:I72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4 H34:H54">
    <cfRule type="cellIs" dxfId="3" priority="25" stopIfTrue="1" operator="equal">
      <formula>"SVG"</formula>
    </cfRule>
    <cfRule type="cellIs" dxfId="2" priority="26" stopIfTrue="1" operator="equal">
      <formula>"SVXS"</formula>
    </cfRule>
  </conditionalFormatting>
  <conditionalFormatting sqref="H12:H33">
    <cfRule type="cellIs" dxfId="1" priority="7" stopIfTrue="1" operator="equal">
      <formula>"SVG"</formula>
    </cfRule>
    <cfRule type="cellIs" dxfId="0" priority="8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ignoredErrors>
    <ignoredError sqref="F58:F6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17C1-KML1</vt:lpstr>
      <vt:lpstr>'17C1-KML1'!Print_Titles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2019-04-04T10:54:34Z</cp:lastPrinted>
  <dcterms:created xsi:type="dcterms:W3CDTF">2014-11-24T02:19:52Z</dcterms:created>
  <dcterms:modified xsi:type="dcterms:W3CDTF">2019-07-24T00:17:57Z</dcterms:modified>
</cp:coreProperties>
</file>